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caescnrs-my.sharepoint.com/personal/caroline_mesognon-balaska_caes_cnrs_fr/Documents/Bureau/CLAS GIF/EXPO-VENTES/PARENTHESES GOURMANDES/"/>
    </mc:Choice>
  </mc:AlternateContent>
  <xr:revisionPtr revIDLastSave="1" documentId="8_{6E7DBA07-0623-4496-B790-ACB1ADF86CE4}" xr6:coauthVersionLast="47" xr6:coauthVersionMax="47" xr10:uidLastSave="{225F0F10-3379-48A0-B011-DCC169233D61}"/>
  <bookViews>
    <workbookView xWindow="1848" yWindow="1848" windowWidth="17280" windowHeight="8880" xr2:uid="{00000000-000D-0000-FFFF-FFFF00000000}"/>
  </bookViews>
  <sheets>
    <sheet name="Top vente 2024 P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AjZDkduaXSshg+3eIvKe6w2DKEZDQVMtuLH2YohHxM="/>
    </ext>
  </extLst>
</workbook>
</file>

<file path=xl/calcChain.xml><?xml version="1.0" encoding="utf-8"?>
<calcChain xmlns="http://schemas.openxmlformats.org/spreadsheetml/2006/main">
  <c r="J63" i="1" l="1"/>
  <c r="K60" i="1"/>
  <c r="H60" i="1"/>
  <c r="K59" i="1"/>
  <c r="H59" i="1"/>
  <c r="G57" i="1"/>
  <c r="K57" i="1" s="1"/>
  <c r="K56" i="1"/>
  <c r="H56" i="1"/>
  <c r="G56" i="1"/>
  <c r="G55" i="1"/>
  <c r="K55" i="1" s="1"/>
  <c r="G54" i="1"/>
  <c r="K54" i="1" s="1"/>
  <c r="G53" i="1"/>
  <c r="K53" i="1" s="1"/>
  <c r="K52" i="1"/>
  <c r="H52" i="1"/>
  <c r="G52" i="1"/>
  <c r="G50" i="1"/>
  <c r="K50" i="1" s="1"/>
  <c r="G49" i="1"/>
  <c r="K49" i="1" s="1"/>
  <c r="G48" i="1"/>
  <c r="K48" i="1" s="1"/>
  <c r="K46" i="1"/>
  <c r="H46" i="1"/>
  <c r="G46" i="1"/>
  <c r="G45" i="1"/>
  <c r="K45" i="1" s="1"/>
  <c r="G44" i="1"/>
  <c r="K44" i="1" s="1"/>
  <c r="G43" i="1"/>
  <c r="K43" i="1" s="1"/>
  <c r="K42" i="1"/>
  <c r="H42" i="1"/>
  <c r="G42" i="1"/>
  <c r="G41" i="1"/>
  <c r="K41" i="1" s="1"/>
  <c r="G40" i="1"/>
  <c r="K40" i="1" s="1"/>
  <c r="G39" i="1"/>
  <c r="K39" i="1" s="1"/>
  <c r="K38" i="1"/>
  <c r="H38" i="1"/>
  <c r="G38" i="1"/>
  <c r="G37" i="1"/>
  <c r="K37" i="1" s="1"/>
  <c r="K35" i="1"/>
  <c r="H35" i="1"/>
  <c r="K34" i="1"/>
  <c r="H34" i="1"/>
  <c r="K33" i="1"/>
  <c r="H33" i="1"/>
  <c r="K32" i="1"/>
  <c r="H32" i="1"/>
  <c r="K31" i="1"/>
  <c r="H31" i="1"/>
  <c r="K30" i="1"/>
  <c r="H30" i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H23" i="1"/>
  <c r="K22" i="1"/>
  <c r="H22" i="1"/>
  <c r="K20" i="1"/>
  <c r="H20" i="1"/>
  <c r="K19" i="1"/>
  <c r="H19" i="1"/>
  <c r="K18" i="1"/>
  <c r="H18" i="1"/>
  <c r="K17" i="1"/>
  <c r="H17" i="1"/>
  <c r="K64" i="1" l="1"/>
  <c r="H39" i="1"/>
  <c r="H43" i="1"/>
  <c r="H48" i="1"/>
  <c r="H53" i="1"/>
  <c r="H57" i="1"/>
  <c r="H40" i="1"/>
  <c r="H44" i="1"/>
  <c r="H49" i="1"/>
  <c r="H54" i="1"/>
  <c r="H37" i="1"/>
  <c r="H41" i="1"/>
  <c r="H45" i="1"/>
  <c r="H50" i="1"/>
  <c r="H55" i="1"/>
</calcChain>
</file>

<file path=xl/sharedStrings.xml><?xml version="1.0" encoding="utf-8"?>
<sst xmlns="http://schemas.openxmlformats.org/spreadsheetml/2006/main" count="187" uniqueCount="123">
  <si>
    <t>TARIF PRE COMMANDE 2024  FRANCE METROPOLITAINE</t>
  </si>
  <si>
    <t xml:space="preserve">17 rue de la fonderie 45100 Orléans </t>
  </si>
  <si>
    <t>Tél : 02 36 47 52 05</t>
  </si>
  <si>
    <t>Ludovic FOUCHER - 06 98 73 97 46</t>
  </si>
  <si>
    <t>Dimitri CHARTIER - 07 65 24 92 25</t>
  </si>
  <si>
    <t xml:space="preserve">Commande </t>
  </si>
  <si>
    <t>Nom :</t>
  </si>
  <si>
    <t>Prenom:</t>
  </si>
  <si>
    <t xml:space="preserve">                                                                                                                                                    </t>
  </si>
  <si>
    <t>Code Pdt</t>
  </si>
  <si>
    <t xml:space="preserve">Nom du produit </t>
  </si>
  <si>
    <t>Poids</t>
  </si>
  <si>
    <t>PU HT</t>
  </si>
  <si>
    <t>TVA</t>
  </si>
  <si>
    <t>PV TTC</t>
  </si>
  <si>
    <t>REMISE</t>
  </si>
  <si>
    <t>PV TTC Epicerie fine</t>
  </si>
  <si>
    <t>Qtité</t>
  </si>
  <si>
    <t>Total</t>
  </si>
  <si>
    <t>DLUO date de fabrication</t>
  </si>
  <si>
    <t>TERRINES de 80 à 150g</t>
  </si>
  <si>
    <t>PG001</t>
  </si>
  <si>
    <t>Terrine de sanglier aux noisettes</t>
  </si>
  <si>
    <t>90g</t>
  </si>
  <si>
    <t>36 mois</t>
  </si>
  <si>
    <t>PG002</t>
  </si>
  <si>
    <t xml:space="preserve">Terrine de cerf aux trompettes </t>
  </si>
  <si>
    <t>PG003</t>
  </si>
  <si>
    <t>Terrine de cerf à la liqueur de chambord</t>
  </si>
  <si>
    <t>PG004</t>
  </si>
  <si>
    <t>Rillette de truites au citron</t>
  </si>
  <si>
    <t>80g</t>
  </si>
  <si>
    <t>DELICES à TARTINER de 80 à 90 g</t>
  </si>
  <si>
    <t>Les Tartinables à la Truffe</t>
  </si>
  <si>
    <t>PCHT80</t>
  </si>
  <si>
    <t>Poichichade saveur Truffe 80g (lancement septembre 2024)</t>
  </si>
  <si>
    <t>Les Tartinables d'Olives</t>
  </si>
  <si>
    <t>TAPNTO80</t>
  </si>
  <si>
    <t>Délice d'olives noires tomates-oignons 80g (lancement septembre 2024)</t>
  </si>
  <si>
    <t>TAPVSA80</t>
  </si>
  <si>
    <t>Tapenade verte 80g</t>
  </si>
  <si>
    <t>TAPVMN80</t>
  </si>
  <si>
    <t>Olivade verte aux morilles &amp; noix 80g</t>
  </si>
  <si>
    <t>Les Tartinables de Légumes</t>
  </si>
  <si>
    <t>CAU80</t>
  </si>
  <si>
    <t>Caviar d'aubergines 80g</t>
  </si>
  <si>
    <t>CAR80</t>
  </si>
  <si>
    <t>Délice d'artichauts 80g</t>
  </si>
  <si>
    <t>CPR80</t>
  </si>
  <si>
    <t>Crème de poivrons rouges 80g (lancement septembre 2024)</t>
  </si>
  <si>
    <t>PIC80</t>
  </si>
  <si>
    <t>Piperade au chorizo 80g</t>
  </si>
  <si>
    <t>CTS80</t>
  </si>
  <si>
    <t>Délice de tomates séchées 80g</t>
  </si>
  <si>
    <t>TTL80</t>
  </si>
  <si>
    <t>La Tartatouille 80g (lancement septembre 2024)</t>
  </si>
  <si>
    <t>PCH80</t>
  </si>
  <si>
    <t>Poichichade 80g</t>
  </si>
  <si>
    <t>PCC80</t>
  </si>
  <si>
    <t>Patate douce curry coco 80g</t>
  </si>
  <si>
    <t>Les Tartinables de Poissons</t>
  </si>
  <si>
    <t>CSC80</t>
  </si>
  <si>
    <t>Délice de sardines au citron 80g</t>
  </si>
  <si>
    <t>Les Tartinables de Fromages</t>
  </si>
  <si>
    <t>DCA80</t>
  </si>
  <si>
    <t>Délice chèvre, artichaut tomate 80g</t>
  </si>
  <si>
    <t>SEL, EPICES &amp; AROMATES Petit Moulin</t>
  </si>
  <si>
    <t>PMSELAP</t>
  </si>
  <si>
    <t>Sel Ail &amp; Persil Petit Moulin 110g (lancement septembre 2024)</t>
  </si>
  <si>
    <t>110g</t>
  </si>
  <si>
    <t>PMSELCEP</t>
  </si>
  <si>
    <t>Sel aux Cèpes Petit Moulin 105g</t>
  </si>
  <si>
    <t>105g</t>
  </si>
  <si>
    <t>PMSELBAS</t>
  </si>
  <si>
    <t>Sel au Basilic Petit Moulin 100g (lancement septembre 2024)</t>
  </si>
  <si>
    <t>100g</t>
  </si>
  <si>
    <t>PMSELESP</t>
  </si>
  <si>
    <t>Sel au Piment d’Espelette Petit Moulin 110g (lancement septembre 2024)</t>
  </si>
  <si>
    <t>PMSELTR</t>
  </si>
  <si>
    <t xml:space="preserve">Sel à la Truffe d'été, aromatisé 125g Petit Moulin </t>
  </si>
  <si>
    <t>125g</t>
  </si>
  <si>
    <t>PMSELPECH</t>
  </si>
  <si>
    <t>Sel du Pêcheur (fenouil) spécial poisson Petit Moulin 110g</t>
  </si>
  <si>
    <t>PMSELBBQ</t>
  </si>
  <si>
    <t>Sel Barbecue (piment fort, ail, persil) Petit Moulin 110g</t>
  </si>
  <si>
    <t>PMSELFOU</t>
  </si>
  <si>
    <t>Sel de noël (paprika, chili, thym, baies roses…) Petit Moulin 100g</t>
  </si>
  <si>
    <t>PMSELRH</t>
  </si>
  <si>
    <t xml:space="preserve">Sel rose de l'Himalaya 115g </t>
  </si>
  <si>
    <t>115g</t>
  </si>
  <si>
    <t>PMPN</t>
  </si>
  <si>
    <t>Poivre noir entier Petit Moulin 55g</t>
  </si>
  <si>
    <t>55g</t>
  </si>
  <si>
    <t>Préparation culinaire Bouteille original 20Cl</t>
  </si>
  <si>
    <t>ORHOTTAT</t>
  </si>
  <si>
    <t xml:space="preserve">Huiles d'Olive (30 %) et de Tournesol (70 %)Tomate, Ail et Thym Bouteille original 20cl </t>
  </si>
  <si>
    <t>20cl</t>
  </si>
  <si>
    <t>15 mois</t>
  </si>
  <si>
    <t>ORHOTHP</t>
  </si>
  <si>
    <t>Huiles d'Olive (30 %) et de Tournesol (70 %)
Aux Herbes de Pce Bouteille original 20cl</t>
  </si>
  <si>
    <t>ORHOTTR</t>
  </si>
  <si>
    <t>Huiles d'Olive (30 %) et de Tournesol (70 %) 
saveur Truffe Bouteille original 20cl</t>
  </si>
  <si>
    <t xml:space="preserve">CONFITURES 250g </t>
  </si>
  <si>
    <t>CFEST</t>
  </si>
  <si>
    <t>Confiture Pêche Melon Abricot 250g</t>
  </si>
  <si>
    <t>250g</t>
  </si>
  <si>
    <t>CFMAF</t>
  </si>
  <si>
    <t>Confiture Mangue ananas framboise 250g</t>
  </si>
  <si>
    <t>CFMIMI</t>
  </si>
  <si>
    <t>Confiture mi-Figue mi-Raisin 250g</t>
  </si>
  <si>
    <t>CFAUT</t>
  </si>
  <si>
    <t>Confiture Châtaigne Poire Noisette 250g</t>
  </si>
  <si>
    <t>CFTATIN</t>
  </si>
  <si>
    <t>Confiture Pomme caramel 
façon Tatin 250g  (lancement septembre 2024)</t>
  </si>
  <si>
    <t>CF4F</t>
  </si>
  <si>
    <t>Confiture 4 Fruits rouges 250g</t>
  </si>
  <si>
    <t xml:space="preserve">BOX </t>
  </si>
  <si>
    <t>Box Apero</t>
  </si>
  <si>
    <t>1,300g</t>
  </si>
  <si>
    <t>Box Barbecue</t>
  </si>
  <si>
    <t>1,800g</t>
  </si>
  <si>
    <t>Total unité</t>
  </si>
  <si>
    <t>Total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</si>
</sst>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_-* #,##0.00\ &quot;€&quot;_-;\-* #,##0.00\ &quot;€&quot;_-;_-* &quot;-&quot;??\ &quot;€&quot;_-;_-@"/>
    <numFmt numFmtId="166" formatCode="_(* #,##0.00_)\ [$€-1]_);\(#,##0.00\)\ [$€-1]_);_(* &quot;-&quot;??_)\ [$€-1]_);_(@"/>
  </numFmts>
  <fonts count="29" x14ac:knownFonts="1">
    <font>
      <sz val="11"/>
      <color theme="1"/>
      <name val="Calibri"/>
      <scheme val="minor"/>
    </font>
    <font>
      <sz val="9"/>
      <color theme="1"/>
      <name val="Calibri"/>
    </font>
    <font>
      <sz val="12"/>
      <color theme="1"/>
      <name val="Calibri"/>
    </font>
    <font>
      <sz val="14"/>
      <color theme="1"/>
      <name val="Calibri"/>
    </font>
    <font>
      <b/>
      <sz val="20"/>
      <color theme="1"/>
      <name val="Calibri"/>
    </font>
    <font>
      <b/>
      <sz val="14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b/>
      <sz val="8"/>
      <color theme="1"/>
      <name val="Calibri"/>
    </font>
    <font>
      <b/>
      <sz val="11"/>
      <color theme="1"/>
      <name val="Calibri"/>
    </font>
    <font>
      <sz val="14"/>
      <color rgb="FF0563C1"/>
      <name val="Calibri"/>
    </font>
    <font>
      <b/>
      <sz val="12"/>
      <color theme="1"/>
      <name val="Calibri"/>
    </font>
    <font>
      <b/>
      <sz val="16"/>
      <color theme="1"/>
      <name val="Calibri"/>
    </font>
    <font>
      <sz val="16"/>
      <color rgb="FFFF0000"/>
      <name val="Calibri"/>
    </font>
    <font>
      <b/>
      <u/>
      <sz val="14"/>
      <color theme="1"/>
      <name val="Calibri"/>
    </font>
    <font>
      <b/>
      <sz val="14"/>
      <color rgb="FF000000"/>
      <name val="Calibri"/>
    </font>
    <font>
      <sz val="11"/>
      <color rgb="FF000000"/>
      <name val="Calibri"/>
    </font>
    <font>
      <b/>
      <sz val="12"/>
      <color rgb="FF000000"/>
      <name val="Arial"/>
    </font>
    <font>
      <b/>
      <sz val="12"/>
      <color theme="1"/>
      <name val="Arial"/>
    </font>
    <font>
      <b/>
      <sz val="14"/>
      <color theme="0"/>
      <name val="Calibri"/>
    </font>
    <font>
      <b/>
      <sz val="14"/>
      <color rgb="FFFFFFFF"/>
      <name val="Calibri"/>
    </font>
    <font>
      <sz val="16"/>
      <color theme="1"/>
      <name val="Calibri"/>
    </font>
    <font>
      <sz val="12"/>
      <color rgb="FF000000"/>
      <name val="Calibri"/>
    </font>
    <font>
      <sz val="12"/>
      <color rgb="FFFF0000"/>
      <name val="Calibri"/>
    </font>
    <font>
      <sz val="11"/>
      <name val="Calibri"/>
    </font>
    <font>
      <b/>
      <sz val="12"/>
      <color rgb="FF000000"/>
      <name val="Calibri"/>
    </font>
    <font>
      <b/>
      <sz val="12"/>
      <color rgb="FF000000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73763"/>
        <bgColor rgb="FF073763"/>
      </patternFill>
    </fill>
    <fill>
      <patternFill patternType="solid">
        <fgColor rgb="FFCFE2F3"/>
        <bgColor rgb="FFCFE2F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1" xfId="0" applyFont="1" applyBorder="1" applyAlignment="1">
      <alignment horizontal="center" wrapText="1"/>
    </xf>
    <xf numFmtId="1" fontId="2" fillId="0" borderId="0" xfId="0" applyNumberFormat="1" applyFont="1" applyAlignment="1">
      <alignment horizontal="left" wrapText="1"/>
    </xf>
    <xf numFmtId="0" fontId="3" fillId="0" borderId="0" xfId="0" applyFont="1"/>
    <xf numFmtId="0" fontId="4" fillId="0" borderId="0" xfId="0" applyFont="1" applyAlignment="1">
      <alignment horizontal="left"/>
    </xf>
    <xf numFmtId="164" fontId="2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vertical="top"/>
    </xf>
    <xf numFmtId="1" fontId="6" fillId="0" borderId="0" xfId="0" applyNumberFormat="1" applyFont="1"/>
    <xf numFmtId="164" fontId="8" fillId="0" borderId="0" xfId="0" applyNumberFormat="1" applyFont="1"/>
    <xf numFmtId="1" fontId="6" fillId="0" borderId="0" xfId="0" applyNumberFormat="1" applyFont="1" applyAlignment="1">
      <alignment horizontal="center"/>
    </xf>
    <xf numFmtId="1" fontId="8" fillId="0" borderId="0" xfId="0" applyNumberFormat="1" applyFont="1"/>
    <xf numFmtId="1" fontId="9" fillId="0" borderId="0" xfId="0" applyNumberFormat="1" applyFont="1"/>
    <xf numFmtId="0" fontId="10" fillId="0" borderId="0" xfId="0" applyFont="1"/>
    <xf numFmtId="1" fontId="11" fillId="0" borderId="0" xfId="0" applyNumberFormat="1" applyFont="1" applyAlignment="1">
      <alignment horizontal="left" vertical="top"/>
    </xf>
    <xf numFmtId="0" fontId="12" fillId="0" borderId="0" xfId="0" applyFont="1"/>
    <xf numFmtId="49" fontId="13" fillId="0" borderId="0" xfId="0" applyNumberFormat="1" applyFont="1" applyAlignment="1">
      <alignment horizontal="center"/>
    </xf>
    <xf numFmtId="164" fontId="6" fillId="0" borderId="0" xfId="0" applyNumberFormat="1" applyFont="1"/>
    <xf numFmtId="0" fontId="12" fillId="0" borderId="0" xfId="0" applyFont="1" applyAlignment="1">
      <alignment horizontal="center"/>
    </xf>
    <xf numFmtId="0" fontId="14" fillId="0" borderId="0" xfId="0" applyFont="1"/>
    <xf numFmtId="0" fontId="6" fillId="0" borderId="0" xfId="0" applyFont="1"/>
    <xf numFmtId="49" fontId="6" fillId="0" borderId="0" xfId="0" applyNumberFormat="1" applyFont="1"/>
    <xf numFmtId="0" fontId="7" fillId="2" borderId="0" xfId="0" applyFont="1" applyFill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49" fontId="6" fillId="2" borderId="0" xfId="0" applyNumberFormat="1" applyFont="1" applyFill="1"/>
    <xf numFmtId="1" fontId="19" fillId="3" borderId="2" xfId="0" applyNumberFormat="1" applyFont="1" applyFill="1" applyBorder="1" applyAlignment="1">
      <alignment horizontal="center" vertical="center" wrapText="1"/>
    </xf>
    <xf numFmtId="1" fontId="19" fillId="3" borderId="3" xfId="0" applyNumberFormat="1" applyFont="1" applyFill="1" applyBorder="1" applyAlignment="1">
      <alignment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165" fontId="19" fillId="3" borderId="5" xfId="0" applyNumberFormat="1" applyFont="1" applyFill="1" applyBorder="1" applyAlignment="1">
      <alignment horizontal="center" vertical="center" wrapText="1"/>
    </xf>
    <xf numFmtId="164" fontId="19" fillId="3" borderId="6" xfId="0" applyNumberFormat="1" applyFont="1" applyFill="1" applyBorder="1" applyAlignment="1">
      <alignment horizontal="center" vertical="center" wrapText="1"/>
    </xf>
    <xf numFmtId="165" fontId="20" fillId="3" borderId="1" xfId="0" applyNumberFormat="1" applyFont="1" applyFill="1" applyBorder="1" applyAlignment="1">
      <alignment horizontal="center" vertical="center" wrapText="1"/>
    </xf>
    <xf numFmtId="165" fontId="20" fillId="3" borderId="0" xfId="0" applyNumberFormat="1" applyFont="1" applyFill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165" fontId="19" fillId="3" borderId="4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left" vertical="center" wrapText="1"/>
    </xf>
    <xf numFmtId="164" fontId="12" fillId="4" borderId="6" xfId="0" applyNumberFormat="1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1" fontId="22" fillId="0" borderId="1" xfId="0" applyNumberFormat="1" applyFont="1" applyBorder="1" applyAlignment="1">
      <alignment horizontal="left" vertical="center" wrapText="1"/>
    </xf>
    <xf numFmtId="2" fontId="22" fillId="0" borderId="1" xfId="0" applyNumberFormat="1" applyFont="1" applyBorder="1" applyAlignment="1">
      <alignment vertical="center" wrapText="1"/>
    </xf>
    <xf numFmtId="0" fontId="22" fillId="0" borderId="12" xfId="0" applyFont="1" applyBorder="1" applyAlignment="1">
      <alignment horizontal="center" vertical="center" wrapText="1"/>
    </xf>
    <xf numFmtId="165" fontId="22" fillId="0" borderId="13" xfId="0" applyNumberFormat="1" applyFont="1" applyBorder="1" applyAlignment="1">
      <alignment horizontal="left" vertical="center" wrapText="1"/>
    </xf>
    <xf numFmtId="164" fontId="22" fillId="0" borderId="14" xfId="0" applyNumberFormat="1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left" vertical="center" wrapText="1"/>
    </xf>
    <xf numFmtId="10" fontId="23" fillId="2" borderId="15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wrapText="1"/>
    </xf>
    <xf numFmtId="0" fontId="22" fillId="0" borderId="16" xfId="0" applyFont="1" applyBorder="1" applyAlignment="1">
      <alignment horizontal="center" vertical="center" wrapText="1"/>
    </xf>
    <xf numFmtId="165" fontId="22" fillId="0" borderId="17" xfId="0" applyNumberFormat="1" applyFont="1" applyBorder="1" applyAlignment="1">
      <alignment horizontal="left" vertical="center" wrapText="1"/>
    </xf>
    <xf numFmtId="0" fontId="22" fillId="0" borderId="18" xfId="0" applyFont="1" applyBorder="1" applyAlignment="1">
      <alignment horizontal="center" vertical="center" wrapText="1"/>
    </xf>
    <xf numFmtId="165" fontId="22" fillId="0" borderId="19" xfId="0" applyNumberFormat="1" applyFont="1" applyBorder="1" applyAlignment="1">
      <alignment horizontal="left"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0" fontId="22" fillId="0" borderId="21" xfId="0" applyFont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left" vertical="center" wrapText="1"/>
    </xf>
    <xf numFmtId="2" fontId="22" fillId="2" borderId="22" xfId="0" applyNumberFormat="1" applyFont="1" applyFill="1" applyBorder="1" applyAlignment="1">
      <alignment vertical="center" wrapText="1"/>
    </xf>
    <xf numFmtId="0" fontId="22" fillId="2" borderId="18" xfId="0" applyFont="1" applyFill="1" applyBorder="1" applyAlignment="1">
      <alignment horizontal="center" vertical="center" wrapText="1"/>
    </xf>
    <xf numFmtId="165" fontId="22" fillId="2" borderId="19" xfId="0" applyNumberFormat="1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center" vertical="center" wrapText="1"/>
    </xf>
    <xf numFmtId="165" fontId="22" fillId="2" borderId="1" xfId="0" applyNumberFormat="1" applyFont="1" applyFill="1" applyBorder="1" applyAlignment="1">
      <alignment horizontal="left" vertical="center" wrapText="1"/>
    </xf>
    <xf numFmtId="166" fontId="2" fillId="2" borderId="20" xfId="0" applyNumberFormat="1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vertical="center" wrapText="1"/>
    </xf>
    <xf numFmtId="165" fontId="22" fillId="2" borderId="17" xfId="0" applyNumberFormat="1" applyFont="1" applyFill="1" applyBorder="1" applyAlignment="1">
      <alignment horizontal="left" vertical="center" wrapText="1"/>
    </xf>
    <xf numFmtId="2" fontId="22" fillId="2" borderId="24" xfId="0" applyNumberFormat="1" applyFont="1" applyFill="1" applyBorder="1" applyAlignment="1">
      <alignment horizontal="center" vertical="center" wrapText="1"/>
    </xf>
    <xf numFmtId="165" fontId="22" fillId="2" borderId="25" xfId="0" applyNumberFormat="1" applyFont="1" applyFill="1" applyBorder="1" applyAlignment="1">
      <alignment horizontal="left" vertical="center" wrapText="1"/>
    </xf>
    <xf numFmtId="164" fontId="22" fillId="2" borderId="26" xfId="0" applyNumberFormat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 applyAlignment="1">
      <alignment horizontal="center" wrapText="1"/>
    </xf>
    <xf numFmtId="1" fontId="22" fillId="2" borderId="21" xfId="0" applyNumberFormat="1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left" vertical="center"/>
    </xf>
    <xf numFmtId="0" fontId="21" fillId="4" borderId="5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 vertical="center" wrapText="1"/>
    </xf>
    <xf numFmtId="0" fontId="12" fillId="4" borderId="29" xfId="0" applyFont="1" applyFill="1" applyBorder="1" applyAlignment="1">
      <alignment horizontal="left" vertical="center" wrapText="1"/>
    </xf>
    <xf numFmtId="1" fontId="25" fillId="0" borderId="30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vertical="center" wrapText="1"/>
    </xf>
    <xf numFmtId="0" fontId="22" fillId="2" borderId="12" xfId="0" applyFont="1" applyFill="1" applyBorder="1" applyAlignment="1">
      <alignment horizontal="center" vertical="center" wrapText="1"/>
    </xf>
    <xf numFmtId="165" fontId="22" fillId="2" borderId="13" xfId="0" applyNumberFormat="1" applyFont="1" applyFill="1" applyBorder="1" applyAlignment="1">
      <alignment horizontal="left" vertical="center" wrapText="1"/>
    </xf>
    <xf numFmtId="164" fontId="22" fillId="2" borderId="14" xfId="0" applyNumberFormat="1" applyFont="1" applyFill="1" applyBorder="1" applyAlignment="1">
      <alignment horizontal="center" vertical="center" wrapText="1"/>
    </xf>
    <xf numFmtId="166" fontId="2" fillId="2" borderId="14" xfId="0" applyNumberFormat="1" applyFont="1" applyFill="1" applyBorder="1" applyAlignment="1">
      <alignment horizont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left" vertical="center" wrapText="1"/>
    </xf>
    <xf numFmtId="1" fontId="25" fillId="0" borderId="1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10" fontId="23" fillId="0" borderId="15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" fontId="25" fillId="0" borderId="31" xfId="0" applyNumberFormat="1" applyFont="1" applyBorder="1" applyAlignment="1">
      <alignment horizontal="center" vertical="center" wrapText="1"/>
    </xf>
    <xf numFmtId="1" fontId="22" fillId="0" borderId="26" xfId="0" applyNumberFormat="1" applyFont="1" applyBorder="1" applyAlignment="1">
      <alignment horizontal="left" vertical="center" wrapText="1"/>
    </xf>
    <xf numFmtId="1" fontId="22" fillId="0" borderId="32" xfId="0" applyNumberFormat="1" applyFont="1" applyBorder="1" applyAlignment="1">
      <alignment horizontal="left" vertical="center" wrapText="1"/>
    </xf>
    <xf numFmtId="1" fontId="22" fillId="0" borderId="24" xfId="0" applyNumberFormat="1" applyFont="1" applyBorder="1" applyAlignment="1">
      <alignment horizontal="center" vertical="center" wrapText="1"/>
    </xf>
    <xf numFmtId="164" fontId="22" fillId="0" borderId="33" xfId="0" applyNumberFormat="1" applyFont="1" applyBorder="1" applyAlignment="1">
      <alignment horizontal="center" vertical="center" wrapText="1"/>
    </xf>
    <xf numFmtId="1" fontId="22" fillId="0" borderId="21" xfId="0" applyNumberFormat="1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1" fontId="22" fillId="0" borderId="14" xfId="0" applyNumberFormat="1" applyFont="1" applyBorder="1" applyAlignment="1">
      <alignment horizontal="left" vertical="center" wrapText="1"/>
    </xf>
    <xf numFmtId="0" fontId="22" fillId="0" borderId="34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 wrapText="1"/>
    </xf>
    <xf numFmtId="165" fontId="2" fillId="2" borderId="19" xfId="0" applyNumberFormat="1" applyFont="1" applyFill="1" applyBorder="1" applyAlignment="1">
      <alignment horizontal="left" vertical="center" wrapText="1"/>
    </xf>
    <xf numFmtId="165" fontId="2" fillId="2" borderId="19" xfId="0" applyNumberFormat="1" applyFont="1" applyFill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2" fillId="0" borderId="24" xfId="0" applyFont="1" applyBorder="1" applyAlignment="1">
      <alignment horizontal="center" vertical="center" wrapText="1"/>
    </xf>
    <xf numFmtId="165" fontId="22" fillId="0" borderId="15" xfId="0" applyNumberFormat="1" applyFont="1" applyBorder="1" applyAlignment="1">
      <alignment vertical="center" wrapText="1"/>
    </xf>
    <xf numFmtId="164" fontId="22" fillId="0" borderId="20" xfId="0" applyNumberFormat="1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vertical="center" wrapText="1"/>
    </xf>
    <xf numFmtId="166" fontId="2" fillId="0" borderId="27" xfId="0" applyNumberFormat="1" applyFont="1" applyBorder="1" applyAlignment="1">
      <alignment horizontal="center" wrapText="1"/>
    </xf>
    <xf numFmtId="0" fontId="21" fillId="4" borderId="35" xfId="0" applyFont="1" applyFill="1" applyBorder="1" applyAlignment="1">
      <alignment horizontal="left" vertical="center" wrapText="1"/>
    </xf>
    <xf numFmtId="0" fontId="22" fillId="2" borderId="22" xfId="0" applyFont="1" applyFill="1" applyBorder="1" applyAlignment="1">
      <alignment vertical="center" wrapText="1"/>
    </xf>
    <xf numFmtId="165" fontId="22" fillId="2" borderId="19" xfId="0" applyNumberFormat="1" applyFont="1" applyFill="1" applyBorder="1" applyAlignment="1">
      <alignment vertical="center" wrapText="1"/>
    </xf>
    <xf numFmtId="165" fontId="22" fillId="2" borderId="1" xfId="0" applyNumberFormat="1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1" fontId="2" fillId="0" borderId="20" xfId="0" applyNumberFormat="1" applyFont="1" applyBorder="1" applyAlignment="1">
      <alignment wrapText="1"/>
    </xf>
    <xf numFmtId="0" fontId="2" fillId="0" borderId="36" xfId="0" applyFont="1" applyBorder="1" applyAlignment="1">
      <alignment wrapText="1"/>
    </xf>
    <xf numFmtId="1" fontId="22" fillId="0" borderId="18" xfId="0" applyNumberFormat="1" applyFont="1" applyBorder="1" applyAlignment="1">
      <alignment horizontal="center" vertical="center" wrapText="1"/>
    </xf>
    <xf numFmtId="165" fontId="22" fillId="0" borderId="19" xfId="0" applyNumberFormat="1" applyFont="1" applyBorder="1" applyAlignment="1">
      <alignment vertical="center" wrapText="1"/>
    </xf>
    <xf numFmtId="166" fontId="2" fillId="0" borderId="14" xfId="0" applyNumberFormat="1" applyFont="1" applyBorder="1" applyAlignment="1">
      <alignment horizontal="center" wrapText="1"/>
    </xf>
    <xf numFmtId="0" fontId="12" fillId="4" borderId="30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vertical="center"/>
    </xf>
    <xf numFmtId="0" fontId="22" fillId="0" borderId="22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left" vertical="center"/>
    </xf>
    <xf numFmtId="0" fontId="12" fillId="4" borderId="38" xfId="0" applyFont="1" applyFill="1" applyBorder="1" applyAlignment="1">
      <alignment horizontal="left" vertical="center"/>
    </xf>
    <xf numFmtId="0" fontId="12" fillId="4" borderId="39" xfId="0" applyFont="1" applyFill="1" applyBorder="1" applyAlignment="1">
      <alignment horizontal="center" vertical="center" wrapText="1"/>
    </xf>
    <xf numFmtId="0" fontId="21" fillId="4" borderId="40" xfId="0" applyFont="1" applyFill="1" applyBorder="1" applyAlignment="1">
      <alignment horizontal="left" vertical="center" wrapText="1"/>
    </xf>
    <xf numFmtId="164" fontId="12" fillId="4" borderId="10" xfId="0" applyNumberFormat="1" applyFont="1" applyFill="1" applyBorder="1" applyAlignment="1">
      <alignment horizontal="left" vertical="center" wrapText="1"/>
    </xf>
    <xf numFmtId="0" fontId="12" fillId="4" borderId="38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left" vertical="center" wrapText="1"/>
    </xf>
    <xf numFmtId="0" fontId="12" fillId="4" borderId="39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center" wrapText="1"/>
    </xf>
    <xf numFmtId="10" fontId="23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wrapText="1"/>
    </xf>
    <xf numFmtId="10" fontId="23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wrapText="1"/>
    </xf>
    <xf numFmtId="165" fontId="7" fillId="0" borderId="0" xfId="0" applyNumberFormat="1" applyFont="1"/>
    <xf numFmtId="0" fontId="27" fillId="4" borderId="9" xfId="0" applyFont="1" applyFill="1" applyBorder="1" applyAlignment="1">
      <alignment horizontal="left" vertical="center"/>
    </xf>
    <xf numFmtId="165" fontId="26" fillId="0" borderId="1" xfId="0" applyNumberFormat="1" applyFont="1" applyBorder="1" applyAlignment="1">
      <alignment vertical="center" wrapText="1"/>
    </xf>
    <xf numFmtId="0" fontId="27" fillId="4" borderId="38" xfId="0" applyFont="1" applyFill="1" applyBorder="1" applyAlignment="1">
      <alignment horizontal="left" vertical="center"/>
    </xf>
    <xf numFmtId="165" fontId="26" fillId="5" borderId="1" xfId="0" applyNumberFormat="1" applyFont="1" applyFill="1" applyBorder="1" applyAlignment="1">
      <alignment horizontal="left" vertical="center" wrapText="1"/>
    </xf>
    <xf numFmtId="165" fontId="26" fillId="6" borderId="1" xfId="0" applyNumberFormat="1" applyFont="1" applyFill="1" applyBorder="1" applyAlignment="1">
      <alignment horizontal="left" vertical="center" wrapText="1"/>
    </xf>
    <xf numFmtId="165" fontId="28" fillId="6" borderId="1" xfId="0" applyNumberFormat="1" applyFont="1" applyFill="1" applyBorder="1" applyAlignment="1">
      <alignment horizontal="left" vertical="center" wrapText="1"/>
    </xf>
    <xf numFmtId="165" fontId="28" fillId="6" borderId="1" xfId="0" applyNumberFormat="1" applyFont="1" applyFill="1" applyBorder="1" applyAlignment="1">
      <alignment vertical="center" wrapText="1"/>
    </xf>
    <xf numFmtId="165" fontId="26" fillId="5" borderId="1" xfId="0" applyNumberFormat="1" applyFont="1" applyFill="1" applyBorder="1" applyAlignment="1">
      <alignment vertical="center" wrapText="1"/>
    </xf>
    <xf numFmtId="165" fontId="26" fillId="6" borderId="1" xfId="0" applyNumberFormat="1" applyFont="1" applyFill="1" applyBorder="1" applyAlignment="1">
      <alignment vertical="center" wrapText="1"/>
    </xf>
    <xf numFmtId="1" fontId="22" fillId="0" borderId="11" xfId="0" applyNumberFormat="1" applyFont="1" applyBorder="1" applyAlignment="1">
      <alignment horizontal="left" vertical="center" wrapText="1"/>
    </xf>
    <xf numFmtId="0" fontId="24" fillId="0" borderId="11" xfId="0" applyFont="1" applyBorder="1"/>
    <xf numFmtId="0" fontId="24" fillId="0" borderId="23" xfId="0" applyFont="1" applyBorder="1"/>
    <xf numFmtId="1" fontId="22" fillId="0" borderId="30" xfId="0" applyNumberFormat="1" applyFont="1" applyBorder="1" applyAlignment="1">
      <alignment horizontal="left" vertical="center" wrapText="1"/>
    </xf>
    <xf numFmtId="1" fontId="22" fillId="0" borderId="33" xfId="0" applyNumberFormat="1" applyFont="1" applyBorder="1" applyAlignment="1">
      <alignment horizontal="left" vertical="center" wrapText="1"/>
    </xf>
    <xf numFmtId="0" fontId="24" fillId="0" borderId="37" xfId="0" applyFont="1" applyBorder="1"/>
    <xf numFmtId="0" fontId="24" fillId="0" borderId="20" xfId="0" applyFont="1" applyBorder="1"/>
    <xf numFmtId="1" fontId="22" fillId="2" borderId="3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0</xdr:row>
      <xdr:rowOff>114300</xdr:rowOff>
    </xdr:from>
    <xdr:ext cx="3181350" cy="11144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65"/>
  <sheetViews>
    <sheetView tabSelected="1" workbookViewId="0">
      <selection activeCell="B7" sqref="B7"/>
    </sheetView>
  </sheetViews>
  <sheetFormatPr baseColWidth="10" defaultColWidth="14.44140625" defaultRowHeight="15" customHeight="1" x14ac:dyDescent="0.3"/>
  <cols>
    <col min="1" max="1" width="18.5546875" customWidth="1"/>
    <col min="2" max="2" width="33" customWidth="1"/>
    <col min="3" max="3" width="53.88671875" customWidth="1"/>
    <col min="5" max="5" width="19.33203125" customWidth="1"/>
    <col min="7" max="7" width="15.5546875" customWidth="1"/>
    <col min="8" max="8" width="20.6640625" customWidth="1"/>
    <col min="9" max="9" width="16.109375" customWidth="1"/>
    <col min="11" max="11" width="20.6640625" customWidth="1"/>
  </cols>
  <sheetData>
    <row r="1" spans="1:12" ht="25.8" x14ac:dyDescent="0.5">
      <c r="A1" s="1"/>
      <c r="B1" s="2"/>
      <c r="C1" s="3"/>
      <c r="D1" s="4" t="s">
        <v>0</v>
      </c>
      <c r="E1" s="3"/>
      <c r="F1" s="5"/>
      <c r="G1" s="3"/>
      <c r="H1" s="3"/>
      <c r="I1" s="3"/>
      <c r="J1" s="6"/>
      <c r="K1" s="7"/>
      <c r="L1" s="8"/>
    </row>
    <row r="2" spans="1:12" ht="18" x14ac:dyDescent="0.35">
      <c r="A2" s="3" t="s">
        <v>1</v>
      </c>
      <c r="B2" s="2"/>
      <c r="C2" s="3"/>
      <c r="D2" s="3"/>
      <c r="F2" s="5"/>
      <c r="J2" s="9"/>
      <c r="K2" s="3"/>
      <c r="L2" s="3"/>
    </row>
    <row r="3" spans="1:12" ht="18" x14ac:dyDescent="0.35">
      <c r="A3" s="3" t="s">
        <v>2</v>
      </c>
      <c r="B3" s="2"/>
      <c r="C3" s="3"/>
      <c r="D3" s="10"/>
      <c r="F3" s="5"/>
      <c r="J3" s="9"/>
      <c r="L3" s="8"/>
    </row>
    <row r="4" spans="1:12" ht="18" x14ac:dyDescent="0.35">
      <c r="A4" s="3" t="s">
        <v>3</v>
      </c>
      <c r="B4" s="2"/>
      <c r="C4" s="11"/>
      <c r="D4" s="12"/>
      <c r="E4" s="12"/>
      <c r="F4" s="13"/>
      <c r="G4" s="12"/>
      <c r="H4" s="12"/>
      <c r="I4" s="12"/>
      <c r="J4" s="14"/>
      <c r="K4" s="12"/>
      <c r="L4" s="15"/>
    </row>
    <row r="5" spans="1:12" ht="18" x14ac:dyDescent="0.35">
      <c r="A5" s="3" t="s">
        <v>4</v>
      </c>
      <c r="B5" s="2"/>
      <c r="C5" s="11"/>
      <c r="D5" s="12"/>
      <c r="E5" s="12"/>
      <c r="F5" s="16"/>
      <c r="G5" s="12"/>
      <c r="H5" s="12"/>
      <c r="I5" s="12"/>
      <c r="J5" s="14"/>
      <c r="K5" s="12"/>
      <c r="L5" s="16"/>
    </row>
    <row r="6" spans="1:12" ht="18" x14ac:dyDescent="0.35">
      <c r="A6" s="17"/>
      <c r="B6" s="2"/>
      <c r="C6" s="11"/>
      <c r="D6" s="18"/>
      <c r="E6" s="12"/>
      <c r="F6" s="16"/>
      <c r="G6" s="12"/>
      <c r="H6" s="12"/>
      <c r="I6" s="12"/>
      <c r="J6" s="14"/>
      <c r="K6" s="12"/>
      <c r="L6" s="16"/>
    </row>
    <row r="7" spans="1:12" ht="18" x14ac:dyDescent="0.3">
      <c r="C7" s="11"/>
      <c r="D7" s="16"/>
      <c r="E7" s="12"/>
      <c r="F7" s="16"/>
      <c r="G7" s="12"/>
      <c r="H7" s="12"/>
      <c r="I7" s="12"/>
      <c r="J7" s="14"/>
      <c r="K7" s="12"/>
      <c r="L7" s="16"/>
    </row>
    <row r="8" spans="1:12" ht="21" x14ac:dyDescent="0.4">
      <c r="A8" s="19"/>
      <c r="B8" s="19"/>
      <c r="C8" s="9"/>
      <c r="D8" s="18"/>
      <c r="E8" s="20"/>
      <c r="F8" s="21"/>
      <c r="G8" s="20"/>
      <c r="H8" s="20"/>
      <c r="I8" s="20"/>
      <c r="J8" s="22"/>
      <c r="K8" s="19"/>
    </row>
    <row r="9" spans="1:12" ht="21" x14ac:dyDescent="0.4">
      <c r="A9" s="23" t="s">
        <v>5</v>
      </c>
      <c r="B9" s="24" t="s">
        <v>6</v>
      </c>
      <c r="C9" s="24"/>
      <c r="D9" s="12"/>
      <c r="E9" s="25"/>
      <c r="F9" s="21"/>
      <c r="G9" s="25"/>
      <c r="H9" s="25"/>
      <c r="I9" s="25"/>
      <c r="J9" s="22"/>
      <c r="K9" s="19"/>
      <c r="L9" s="26"/>
    </row>
    <row r="10" spans="1:12" ht="21" x14ac:dyDescent="0.4">
      <c r="A10" s="27"/>
      <c r="B10" s="28" t="s">
        <v>7</v>
      </c>
      <c r="C10" s="24"/>
      <c r="D10" s="12"/>
      <c r="E10" s="25"/>
      <c r="F10" s="21"/>
      <c r="G10" s="25"/>
      <c r="H10" s="25"/>
      <c r="I10" s="25"/>
      <c r="J10" s="22"/>
      <c r="K10" s="19"/>
    </row>
    <row r="11" spans="1:12" ht="21" x14ac:dyDescent="0.4">
      <c r="A11" s="29"/>
      <c r="B11" s="28"/>
      <c r="C11" s="24"/>
      <c r="D11" s="12"/>
      <c r="E11" s="25"/>
      <c r="F11" s="21"/>
      <c r="G11" s="25"/>
      <c r="H11" s="25"/>
      <c r="I11" s="25"/>
      <c r="J11" s="22"/>
      <c r="K11" s="19"/>
    </row>
    <row r="12" spans="1:12" ht="21" x14ac:dyDescent="0.4">
      <c r="A12" s="30"/>
      <c r="B12" s="24"/>
      <c r="C12" s="24"/>
      <c r="D12" s="12"/>
      <c r="E12" s="25"/>
      <c r="F12" s="21"/>
      <c r="G12" s="25"/>
      <c r="H12" s="25"/>
      <c r="I12" s="25"/>
      <c r="J12" s="22"/>
      <c r="K12" s="19"/>
    </row>
    <row r="13" spans="1:12" ht="21" x14ac:dyDescent="0.4">
      <c r="A13" s="30"/>
      <c r="B13" s="24"/>
      <c r="C13" s="24"/>
      <c r="D13" s="12"/>
      <c r="E13" s="25"/>
      <c r="F13" s="21"/>
      <c r="G13" s="31"/>
      <c r="H13" s="25"/>
      <c r="I13" s="25"/>
      <c r="J13" s="22"/>
      <c r="K13" s="19"/>
    </row>
    <row r="14" spans="1:12" ht="21" x14ac:dyDescent="0.4">
      <c r="A14" s="30"/>
      <c r="B14" s="24" t="s">
        <v>8</v>
      </c>
      <c r="C14" s="24"/>
      <c r="D14" s="12"/>
      <c r="E14" s="25"/>
      <c r="F14" s="21"/>
      <c r="G14" s="25"/>
      <c r="H14" s="25"/>
      <c r="I14" s="25"/>
      <c r="J14" s="22"/>
      <c r="K14" s="19"/>
    </row>
    <row r="15" spans="1:12" ht="54" x14ac:dyDescent="0.3">
      <c r="A15" s="32"/>
      <c r="B15" s="33" t="s">
        <v>9</v>
      </c>
      <c r="C15" s="34" t="s">
        <v>10</v>
      </c>
      <c r="D15" s="35" t="s">
        <v>11</v>
      </c>
      <c r="E15" s="36" t="s">
        <v>12</v>
      </c>
      <c r="F15" s="37" t="s">
        <v>13</v>
      </c>
      <c r="G15" s="38" t="s">
        <v>14</v>
      </c>
      <c r="H15" s="39" t="s">
        <v>15</v>
      </c>
      <c r="I15" s="38" t="s">
        <v>16</v>
      </c>
      <c r="J15" s="40" t="s">
        <v>17</v>
      </c>
      <c r="K15" s="41" t="s">
        <v>18</v>
      </c>
      <c r="L15" s="42" t="s">
        <v>19</v>
      </c>
    </row>
    <row r="16" spans="1:12" ht="21" x14ac:dyDescent="0.3">
      <c r="A16" s="43" t="s">
        <v>20</v>
      </c>
      <c r="B16" s="44"/>
      <c r="C16" s="44"/>
      <c r="D16" s="44"/>
      <c r="E16" s="45"/>
      <c r="F16" s="46"/>
      <c r="G16" s="47"/>
      <c r="H16" s="48"/>
      <c r="I16" s="47"/>
      <c r="J16" s="49"/>
      <c r="K16" s="50"/>
      <c r="L16" s="51"/>
    </row>
    <row r="17" spans="1:12" ht="15.6" x14ac:dyDescent="0.3">
      <c r="A17" s="163"/>
      <c r="B17" s="52" t="s">
        <v>21</v>
      </c>
      <c r="C17" s="53" t="s">
        <v>22</v>
      </c>
      <c r="D17" s="54" t="s">
        <v>23</v>
      </c>
      <c r="E17" s="55">
        <v>4.72</v>
      </c>
      <c r="F17" s="56">
        <v>5.5E-2</v>
      </c>
      <c r="G17" s="157">
        <v>5</v>
      </c>
      <c r="H17" s="58">
        <f t="shared" ref="H17:H20" si="0">1-(G17/I17)</f>
        <v>0.13043478260869568</v>
      </c>
      <c r="I17" s="59">
        <v>5.75</v>
      </c>
      <c r="J17" s="60"/>
      <c r="K17" s="61">
        <f t="shared" ref="K17:K20" si="1">+J17*G17</f>
        <v>0</v>
      </c>
      <c r="L17" s="54" t="s">
        <v>24</v>
      </c>
    </row>
    <row r="18" spans="1:12" ht="15.6" x14ac:dyDescent="0.3">
      <c r="A18" s="164"/>
      <c r="B18" s="52" t="s">
        <v>25</v>
      </c>
      <c r="C18" s="53" t="s">
        <v>26</v>
      </c>
      <c r="D18" s="62" t="s">
        <v>23</v>
      </c>
      <c r="E18" s="63">
        <v>4.72</v>
      </c>
      <c r="F18" s="64">
        <v>5.5E-2</v>
      </c>
      <c r="G18" s="157">
        <v>5</v>
      </c>
      <c r="H18" s="58">
        <f t="shared" si="0"/>
        <v>0.13043478260869568</v>
      </c>
      <c r="I18" s="65">
        <v>5.75</v>
      </c>
      <c r="J18" s="66"/>
      <c r="K18" s="61">
        <f t="shared" si="1"/>
        <v>0</v>
      </c>
      <c r="L18" s="62" t="s">
        <v>24</v>
      </c>
    </row>
    <row r="19" spans="1:12" ht="15.6" x14ac:dyDescent="0.3">
      <c r="A19" s="164"/>
      <c r="B19" s="67" t="s">
        <v>27</v>
      </c>
      <c r="C19" s="68" t="s">
        <v>28</v>
      </c>
      <c r="D19" s="69" t="s">
        <v>23</v>
      </c>
      <c r="E19" s="70">
        <v>4.72</v>
      </c>
      <c r="F19" s="71">
        <v>5.5E-2</v>
      </c>
      <c r="G19" s="158">
        <v>5</v>
      </c>
      <c r="H19" s="58">
        <f t="shared" si="0"/>
        <v>0.13043478260869568</v>
      </c>
      <c r="I19" s="73">
        <v>5.75</v>
      </c>
      <c r="J19" s="74"/>
      <c r="K19" s="75">
        <f t="shared" si="1"/>
        <v>0</v>
      </c>
      <c r="L19" s="69" t="s">
        <v>24</v>
      </c>
    </row>
    <row r="20" spans="1:12" ht="15.6" x14ac:dyDescent="0.3">
      <c r="A20" s="165"/>
      <c r="B20" s="67" t="s">
        <v>29</v>
      </c>
      <c r="C20" s="68" t="s">
        <v>30</v>
      </c>
      <c r="D20" s="76" t="s">
        <v>31</v>
      </c>
      <c r="E20" s="77">
        <v>4.72</v>
      </c>
      <c r="F20" s="78">
        <v>5.5E-2</v>
      </c>
      <c r="G20" s="158">
        <v>5</v>
      </c>
      <c r="H20" s="58">
        <f t="shared" si="0"/>
        <v>0.13043478260869568</v>
      </c>
      <c r="I20" s="79">
        <v>5.75</v>
      </c>
      <c r="J20" s="80"/>
      <c r="K20" s="75">
        <f t="shared" si="1"/>
        <v>0</v>
      </c>
      <c r="L20" s="81" t="s">
        <v>24</v>
      </c>
    </row>
    <row r="21" spans="1:12" ht="21" x14ac:dyDescent="0.3">
      <c r="A21" s="43" t="s">
        <v>32</v>
      </c>
      <c r="B21" s="82"/>
      <c r="C21" s="47"/>
      <c r="D21" s="44"/>
      <c r="E21" s="83"/>
      <c r="F21" s="46"/>
      <c r="G21" s="154"/>
      <c r="H21" s="48"/>
      <c r="I21" s="47"/>
      <c r="J21" s="47"/>
      <c r="K21" s="84"/>
      <c r="L21" s="85"/>
    </row>
    <row r="22" spans="1:12" ht="39.75" customHeight="1" x14ac:dyDescent="0.3">
      <c r="A22" s="86" t="s">
        <v>33</v>
      </c>
      <c r="B22" s="87" t="s">
        <v>34</v>
      </c>
      <c r="C22" s="88" t="s">
        <v>35</v>
      </c>
      <c r="D22" s="89" t="s">
        <v>31</v>
      </c>
      <c r="E22" s="90">
        <v>4.25</v>
      </c>
      <c r="F22" s="91">
        <v>5.5E-2</v>
      </c>
      <c r="G22" s="158">
        <v>4.5</v>
      </c>
      <c r="H22" s="58">
        <f t="shared" ref="H22:H35" si="2">1-(G22/I22)</f>
        <v>0.23076923076923073</v>
      </c>
      <c r="I22" s="92">
        <v>5.85</v>
      </c>
      <c r="J22" s="93"/>
      <c r="K22" s="75">
        <f t="shared" ref="K22:K35" si="3">+J22*G22</f>
        <v>0</v>
      </c>
      <c r="L22" s="89" t="s">
        <v>24</v>
      </c>
    </row>
    <row r="23" spans="1:12" ht="31.2" x14ac:dyDescent="0.3">
      <c r="A23" s="86" t="s">
        <v>36</v>
      </c>
      <c r="B23" s="67" t="s">
        <v>37</v>
      </c>
      <c r="C23" s="94" t="s">
        <v>38</v>
      </c>
      <c r="D23" s="69" t="s">
        <v>31</v>
      </c>
      <c r="E23" s="70">
        <v>4.25</v>
      </c>
      <c r="F23" s="71">
        <v>5.5E-2</v>
      </c>
      <c r="G23" s="158">
        <v>4.5</v>
      </c>
      <c r="H23" s="58">
        <f t="shared" si="2"/>
        <v>0.23076923076923073</v>
      </c>
      <c r="I23" s="73">
        <v>5.85</v>
      </c>
      <c r="J23" s="93"/>
      <c r="K23" s="75">
        <f t="shared" si="3"/>
        <v>0</v>
      </c>
      <c r="L23" s="69" t="s">
        <v>24</v>
      </c>
    </row>
    <row r="24" spans="1:12" ht="15.6" x14ac:dyDescent="0.3">
      <c r="A24" s="95"/>
      <c r="B24" s="96" t="s">
        <v>39</v>
      </c>
      <c r="C24" s="97" t="s">
        <v>40</v>
      </c>
      <c r="D24" s="98" t="s">
        <v>31</v>
      </c>
      <c r="E24" s="63">
        <v>4.25</v>
      </c>
      <c r="F24" s="64">
        <v>5.5E-2</v>
      </c>
      <c r="G24" s="157">
        <v>4.5</v>
      </c>
      <c r="H24" s="99">
        <f t="shared" si="2"/>
        <v>0.23076923076923073</v>
      </c>
      <c r="I24" s="65">
        <v>5.85</v>
      </c>
      <c r="J24" s="100"/>
      <c r="K24" s="61">
        <f t="shared" si="3"/>
        <v>0</v>
      </c>
      <c r="L24" s="69" t="s">
        <v>24</v>
      </c>
    </row>
    <row r="25" spans="1:12" ht="15.6" x14ac:dyDescent="0.3">
      <c r="A25" s="101"/>
      <c r="B25" s="102" t="s">
        <v>41</v>
      </c>
      <c r="C25" s="103" t="s">
        <v>42</v>
      </c>
      <c r="D25" s="104" t="s">
        <v>31</v>
      </c>
      <c r="E25" s="63">
        <v>4.25</v>
      </c>
      <c r="F25" s="105">
        <v>5.5E-2</v>
      </c>
      <c r="G25" s="157">
        <v>4.5</v>
      </c>
      <c r="H25" s="99">
        <f t="shared" si="2"/>
        <v>0.23076923076923073</v>
      </c>
      <c r="I25" s="65">
        <v>5.85</v>
      </c>
      <c r="J25" s="106"/>
      <c r="K25" s="61">
        <f t="shared" si="3"/>
        <v>0</v>
      </c>
      <c r="L25" s="81" t="s">
        <v>24</v>
      </c>
    </row>
    <row r="26" spans="1:12" ht="31.2" x14ac:dyDescent="0.3">
      <c r="A26" s="107" t="s">
        <v>43</v>
      </c>
      <c r="B26" s="108" t="s">
        <v>44</v>
      </c>
      <c r="C26" s="109" t="s">
        <v>45</v>
      </c>
      <c r="D26" s="54" t="s">
        <v>31</v>
      </c>
      <c r="E26" s="63">
        <v>4.25</v>
      </c>
      <c r="F26" s="64">
        <v>5.5E-2</v>
      </c>
      <c r="G26" s="157">
        <v>4.5</v>
      </c>
      <c r="H26" s="99">
        <f t="shared" si="2"/>
        <v>0.23076923076923073</v>
      </c>
      <c r="I26" s="65">
        <v>5.85</v>
      </c>
      <c r="J26" s="66"/>
      <c r="K26" s="61">
        <f t="shared" si="3"/>
        <v>0</v>
      </c>
      <c r="L26" s="89" t="s">
        <v>24</v>
      </c>
    </row>
    <row r="27" spans="1:12" ht="15.6" x14ac:dyDescent="0.3">
      <c r="A27" s="110"/>
      <c r="B27" s="52" t="s">
        <v>46</v>
      </c>
      <c r="C27" s="111" t="s">
        <v>47</v>
      </c>
      <c r="D27" s="62" t="s">
        <v>31</v>
      </c>
      <c r="E27" s="63">
        <v>4.25</v>
      </c>
      <c r="F27" s="64">
        <v>5.5E-2</v>
      </c>
      <c r="G27" s="157">
        <v>4.5</v>
      </c>
      <c r="H27" s="99">
        <f t="shared" si="2"/>
        <v>0.23076923076923073</v>
      </c>
      <c r="I27" s="65">
        <v>5.85</v>
      </c>
      <c r="J27" s="66"/>
      <c r="K27" s="61">
        <f t="shared" si="3"/>
        <v>0</v>
      </c>
      <c r="L27" s="69" t="s">
        <v>24</v>
      </c>
    </row>
    <row r="28" spans="1:12" ht="31.2" x14ac:dyDescent="0.3">
      <c r="A28" s="110"/>
      <c r="B28" s="67" t="s">
        <v>48</v>
      </c>
      <c r="C28" s="94" t="s">
        <v>49</v>
      </c>
      <c r="D28" s="69" t="s">
        <v>31</v>
      </c>
      <c r="E28" s="70">
        <v>4.25</v>
      </c>
      <c r="F28" s="71">
        <v>5.5E-2</v>
      </c>
      <c r="G28" s="158">
        <v>4.5</v>
      </c>
      <c r="H28" s="58">
        <f t="shared" si="2"/>
        <v>0.23076923076923073</v>
      </c>
      <c r="I28" s="73">
        <v>5.85</v>
      </c>
      <c r="J28" s="93"/>
      <c r="K28" s="75">
        <f t="shared" si="3"/>
        <v>0</v>
      </c>
      <c r="L28" s="69" t="s">
        <v>24</v>
      </c>
    </row>
    <row r="29" spans="1:12" ht="15.6" x14ac:dyDescent="0.3">
      <c r="A29" s="110"/>
      <c r="B29" s="67" t="s">
        <v>50</v>
      </c>
      <c r="C29" s="94" t="s">
        <v>51</v>
      </c>
      <c r="D29" s="69" t="s">
        <v>31</v>
      </c>
      <c r="E29" s="70">
        <v>4.25</v>
      </c>
      <c r="F29" s="71">
        <v>5.5E-2</v>
      </c>
      <c r="G29" s="158">
        <v>4.5</v>
      </c>
      <c r="H29" s="58">
        <f t="shared" si="2"/>
        <v>0.23076923076923073</v>
      </c>
      <c r="I29" s="73">
        <v>5.85</v>
      </c>
      <c r="J29" s="93"/>
      <c r="K29" s="75">
        <f t="shared" si="3"/>
        <v>0</v>
      </c>
      <c r="L29" s="69" t="s">
        <v>24</v>
      </c>
    </row>
    <row r="30" spans="1:12" ht="15.6" x14ac:dyDescent="0.3">
      <c r="A30" s="110"/>
      <c r="B30" s="67" t="s">
        <v>52</v>
      </c>
      <c r="C30" s="94" t="s">
        <v>53</v>
      </c>
      <c r="D30" s="69" t="s">
        <v>31</v>
      </c>
      <c r="E30" s="70">
        <v>4.25</v>
      </c>
      <c r="F30" s="71">
        <v>5.5E-2</v>
      </c>
      <c r="G30" s="158">
        <v>4.5</v>
      </c>
      <c r="H30" s="58">
        <f t="shared" si="2"/>
        <v>0.23076923076923073</v>
      </c>
      <c r="I30" s="73">
        <v>5.85</v>
      </c>
      <c r="J30" s="93"/>
      <c r="K30" s="75">
        <f t="shared" si="3"/>
        <v>0</v>
      </c>
      <c r="L30" s="69" t="s">
        <v>24</v>
      </c>
    </row>
    <row r="31" spans="1:12" ht="15.6" x14ac:dyDescent="0.3">
      <c r="A31" s="110"/>
      <c r="B31" s="87" t="s">
        <v>54</v>
      </c>
      <c r="C31" s="112" t="s">
        <v>55</v>
      </c>
      <c r="D31" s="113" t="s">
        <v>31</v>
      </c>
      <c r="E31" s="114">
        <v>4.25</v>
      </c>
      <c r="F31" s="71">
        <v>5.5E-2</v>
      </c>
      <c r="G31" s="159">
        <v>4.5</v>
      </c>
      <c r="H31" s="58">
        <f t="shared" si="2"/>
        <v>0.23076923076923073</v>
      </c>
      <c r="I31" s="73">
        <v>5.85</v>
      </c>
      <c r="J31" s="74"/>
      <c r="K31" s="75">
        <f t="shared" si="3"/>
        <v>0</v>
      </c>
      <c r="L31" s="69" t="s">
        <v>24</v>
      </c>
    </row>
    <row r="32" spans="1:12" ht="15.6" x14ac:dyDescent="0.3">
      <c r="A32" s="110"/>
      <c r="B32" s="87" t="s">
        <v>56</v>
      </c>
      <c r="C32" s="88" t="s">
        <v>57</v>
      </c>
      <c r="D32" s="113" t="s">
        <v>31</v>
      </c>
      <c r="E32" s="115">
        <v>4.25</v>
      </c>
      <c r="F32" s="71">
        <v>5.5E-2</v>
      </c>
      <c r="G32" s="160">
        <v>4.5</v>
      </c>
      <c r="H32" s="58">
        <f t="shared" si="2"/>
        <v>0.23076923076923073</v>
      </c>
      <c r="I32" s="73">
        <v>5.85</v>
      </c>
      <c r="J32" s="74"/>
      <c r="K32" s="75">
        <f t="shared" si="3"/>
        <v>0</v>
      </c>
      <c r="L32" s="69" t="s">
        <v>24</v>
      </c>
    </row>
    <row r="33" spans="1:12" ht="15.6" x14ac:dyDescent="0.3">
      <c r="A33" s="110"/>
      <c r="B33" s="67" t="s">
        <v>58</v>
      </c>
      <c r="C33" s="94" t="s">
        <v>59</v>
      </c>
      <c r="D33" s="69" t="s">
        <v>31</v>
      </c>
      <c r="E33" s="70">
        <v>4.25</v>
      </c>
      <c r="F33" s="71">
        <v>5.5E-2</v>
      </c>
      <c r="G33" s="158">
        <v>4.5</v>
      </c>
      <c r="H33" s="58">
        <f t="shared" si="2"/>
        <v>0.24369747899159666</v>
      </c>
      <c r="I33" s="73">
        <v>5.95</v>
      </c>
      <c r="J33" s="93"/>
      <c r="K33" s="75">
        <f t="shared" si="3"/>
        <v>0</v>
      </c>
      <c r="L33" s="69" t="s">
        <v>24</v>
      </c>
    </row>
    <row r="34" spans="1:12" ht="31.2" x14ac:dyDescent="0.3">
      <c r="A34" s="107" t="s">
        <v>60</v>
      </c>
      <c r="B34" s="67" t="s">
        <v>61</v>
      </c>
      <c r="C34" s="94" t="s">
        <v>62</v>
      </c>
      <c r="D34" s="69" t="s">
        <v>31</v>
      </c>
      <c r="E34" s="70">
        <v>4.25</v>
      </c>
      <c r="F34" s="71">
        <v>5.5E-2</v>
      </c>
      <c r="G34" s="158">
        <v>4.5</v>
      </c>
      <c r="H34" s="58">
        <f t="shared" si="2"/>
        <v>0.24369747899159666</v>
      </c>
      <c r="I34" s="73">
        <v>5.95</v>
      </c>
      <c r="J34" s="93"/>
      <c r="K34" s="75">
        <f t="shared" si="3"/>
        <v>0</v>
      </c>
      <c r="L34" s="89" t="s">
        <v>24</v>
      </c>
    </row>
    <row r="35" spans="1:12" ht="31.2" x14ac:dyDescent="0.3">
      <c r="A35" s="107" t="s">
        <v>63</v>
      </c>
      <c r="B35" s="102" t="s">
        <v>64</v>
      </c>
      <c r="C35" s="116" t="s">
        <v>65</v>
      </c>
      <c r="D35" s="117" t="s">
        <v>31</v>
      </c>
      <c r="E35" s="118">
        <v>4.25</v>
      </c>
      <c r="F35" s="119">
        <v>5.5E-2</v>
      </c>
      <c r="G35" s="161">
        <v>4.5</v>
      </c>
      <c r="H35" s="99">
        <f t="shared" si="2"/>
        <v>0.24369747899159666</v>
      </c>
      <c r="I35" s="121">
        <v>5.95</v>
      </c>
      <c r="J35" s="100"/>
      <c r="K35" s="61">
        <f t="shared" si="3"/>
        <v>0</v>
      </c>
      <c r="L35" s="54" t="s">
        <v>24</v>
      </c>
    </row>
    <row r="36" spans="1:12" ht="21" x14ac:dyDescent="0.3">
      <c r="A36" s="43" t="s">
        <v>66</v>
      </c>
      <c r="B36" s="82"/>
      <c r="C36" s="47"/>
      <c r="D36" s="44"/>
      <c r="E36" s="83"/>
      <c r="F36" s="45"/>
      <c r="G36" s="154"/>
      <c r="H36" s="48"/>
      <c r="I36" s="47"/>
      <c r="J36" s="47"/>
      <c r="K36" s="122"/>
      <c r="L36" s="45"/>
    </row>
    <row r="37" spans="1:12" ht="31.2" x14ac:dyDescent="0.3">
      <c r="A37" s="163"/>
      <c r="B37" s="67" t="s">
        <v>67</v>
      </c>
      <c r="C37" s="123" t="s">
        <v>68</v>
      </c>
      <c r="D37" s="69" t="s">
        <v>69</v>
      </c>
      <c r="E37" s="124">
        <v>5.69</v>
      </c>
      <c r="F37" s="71">
        <v>5.5E-2</v>
      </c>
      <c r="G37" s="162">
        <f t="shared" ref="G37:G46" si="4">E37*1.055</f>
        <v>6.0029500000000002</v>
      </c>
      <c r="H37" s="58">
        <f t="shared" ref="H37:H46" si="5">1-(G37/I37)</f>
        <v>0.11067407407407404</v>
      </c>
      <c r="I37" s="92">
        <v>6.75</v>
      </c>
      <c r="J37" s="93"/>
      <c r="K37" s="75">
        <f t="shared" ref="K37:K46" si="6">+J37*G37</f>
        <v>0</v>
      </c>
      <c r="L37" s="126" t="s">
        <v>24</v>
      </c>
    </row>
    <row r="38" spans="1:12" ht="15.6" x14ac:dyDescent="0.3">
      <c r="A38" s="164"/>
      <c r="B38" s="67" t="s">
        <v>70</v>
      </c>
      <c r="C38" s="123" t="s">
        <v>71</v>
      </c>
      <c r="D38" s="69" t="s">
        <v>72</v>
      </c>
      <c r="E38" s="124">
        <v>5.69</v>
      </c>
      <c r="F38" s="71">
        <v>5.5E-2</v>
      </c>
      <c r="G38" s="162">
        <f t="shared" si="4"/>
        <v>6.0029500000000002</v>
      </c>
      <c r="H38" s="58">
        <f t="shared" si="5"/>
        <v>0.13626618705035975</v>
      </c>
      <c r="I38" s="73">
        <v>6.95</v>
      </c>
      <c r="J38" s="93"/>
      <c r="K38" s="75">
        <f t="shared" si="6"/>
        <v>0</v>
      </c>
      <c r="L38" s="126" t="s">
        <v>24</v>
      </c>
    </row>
    <row r="39" spans="1:12" ht="31.2" x14ac:dyDescent="0.3">
      <c r="A39" s="164"/>
      <c r="B39" s="67" t="s">
        <v>73</v>
      </c>
      <c r="C39" s="123" t="s">
        <v>74</v>
      </c>
      <c r="D39" s="69" t="s">
        <v>75</v>
      </c>
      <c r="E39" s="124">
        <v>5.69</v>
      </c>
      <c r="F39" s="71">
        <v>5.5E-2</v>
      </c>
      <c r="G39" s="162">
        <f t="shared" si="4"/>
        <v>6.0029500000000002</v>
      </c>
      <c r="H39" s="58">
        <f t="shared" si="5"/>
        <v>0.11067407407407404</v>
      </c>
      <c r="I39" s="73">
        <v>6.75</v>
      </c>
      <c r="J39" s="93"/>
      <c r="K39" s="75">
        <f t="shared" si="6"/>
        <v>0</v>
      </c>
      <c r="L39" s="126" t="s">
        <v>24</v>
      </c>
    </row>
    <row r="40" spans="1:12" ht="31.2" x14ac:dyDescent="0.3">
      <c r="A40" s="164"/>
      <c r="B40" s="67" t="s">
        <v>76</v>
      </c>
      <c r="C40" s="123" t="s">
        <v>77</v>
      </c>
      <c r="D40" s="69" t="s">
        <v>69</v>
      </c>
      <c r="E40" s="124">
        <v>7.58</v>
      </c>
      <c r="F40" s="71">
        <v>5.5E-2</v>
      </c>
      <c r="G40" s="162">
        <f t="shared" si="4"/>
        <v>7.9968999999999992</v>
      </c>
      <c r="H40" s="58">
        <f t="shared" si="5"/>
        <v>0.10649162011173186</v>
      </c>
      <c r="I40" s="73">
        <v>8.9499999999999993</v>
      </c>
      <c r="J40" s="93"/>
      <c r="K40" s="75">
        <f t="shared" si="6"/>
        <v>0</v>
      </c>
      <c r="L40" s="126" t="s">
        <v>24</v>
      </c>
    </row>
    <row r="41" spans="1:12" ht="15.6" x14ac:dyDescent="0.3">
      <c r="A41" s="164"/>
      <c r="B41" s="67" t="s">
        <v>78</v>
      </c>
      <c r="C41" s="123" t="s">
        <v>79</v>
      </c>
      <c r="D41" s="69" t="s">
        <v>80</v>
      </c>
      <c r="E41" s="124">
        <v>7.58</v>
      </c>
      <c r="F41" s="71">
        <v>5.5E-2</v>
      </c>
      <c r="G41" s="162">
        <f t="shared" si="4"/>
        <v>7.9968999999999992</v>
      </c>
      <c r="H41" s="58">
        <f t="shared" si="5"/>
        <v>0.10649162011173186</v>
      </c>
      <c r="I41" s="73">
        <v>8.9499999999999993</v>
      </c>
      <c r="J41" s="74"/>
      <c r="K41" s="75">
        <f t="shared" si="6"/>
        <v>0</v>
      </c>
      <c r="L41" s="126" t="s">
        <v>24</v>
      </c>
    </row>
    <row r="42" spans="1:12" ht="31.2" x14ac:dyDescent="0.3">
      <c r="A42" s="164"/>
      <c r="B42" s="67" t="s">
        <v>81</v>
      </c>
      <c r="C42" s="123" t="s">
        <v>82</v>
      </c>
      <c r="D42" s="69" t="s">
        <v>69</v>
      </c>
      <c r="E42" s="124">
        <v>5.69</v>
      </c>
      <c r="F42" s="71">
        <v>5.5E-2</v>
      </c>
      <c r="G42" s="162">
        <f t="shared" si="4"/>
        <v>6.0029500000000002</v>
      </c>
      <c r="H42" s="58">
        <f t="shared" si="5"/>
        <v>0.11067407407407404</v>
      </c>
      <c r="I42" s="73">
        <v>6.75</v>
      </c>
      <c r="J42" s="93"/>
      <c r="K42" s="75">
        <f t="shared" si="6"/>
        <v>0</v>
      </c>
      <c r="L42" s="126" t="s">
        <v>24</v>
      </c>
    </row>
    <row r="43" spans="1:12" ht="15.6" x14ac:dyDescent="0.3">
      <c r="A43" s="164"/>
      <c r="B43" s="67" t="s">
        <v>83</v>
      </c>
      <c r="C43" s="123" t="s">
        <v>84</v>
      </c>
      <c r="D43" s="69" t="s">
        <v>69</v>
      </c>
      <c r="E43" s="124">
        <v>5.69</v>
      </c>
      <c r="F43" s="71">
        <v>5.5E-2</v>
      </c>
      <c r="G43" s="162">
        <f t="shared" si="4"/>
        <v>6.0029500000000002</v>
      </c>
      <c r="H43" s="58">
        <f t="shared" si="5"/>
        <v>0.11067407407407404</v>
      </c>
      <c r="I43" s="73">
        <v>6.75</v>
      </c>
      <c r="J43" s="74"/>
      <c r="K43" s="75">
        <f t="shared" si="6"/>
        <v>0</v>
      </c>
      <c r="L43" s="126" t="s">
        <v>24</v>
      </c>
    </row>
    <row r="44" spans="1:12" ht="31.2" x14ac:dyDescent="0.3">
      <c r="A44" s="164"/>
      <c r="B44" s="67" t="s">
        <v>85</v>
      </c>
      <c r="C44" s="123" t="s">
        <v>86</v>
      </c>
      <c r="D44" s="69" t="s">
        <v>75</v>
      </c>
      <c r="E44" s="124">
        <v>5.69</v>
      </c>
      <c r="F44" s="71">
        <v>5.5E-2</v>
      </c>
      <c r="G44" s="162">
        <f t="shared" si="4"/>
        <v>6.0029500000000002</v>
      </c>
      <c r="H44" s="58">
        <f t="shared" si="5"/>
        <v>0.13626618705035975</v>
      </c>
      <c r="I44" s="73">
        <v>6.95</v>
      </c>
      <c r="J44" s="93"/>
      <c r="K44" s="75">
        <f t="shared" si="6"/>
        <v>0</v>
      </c>
      <c r="L44" s="126" t="s">
        <v>24</v>
      </c>
    </row>
    <row r="45" spans="1:12" ht="15.6" x14ac:dyDescent="0.3">
      <c r="A45" s="164"/>
      <c r="B45" s="67" t="s">
        <v>87</v>
      </c>
      <c r="C45" s="123" t="s">
        <v>88</v>
      </c>
      <c r="D45" s="69" t="s">
        <v>89</v>
      </c>
      <c r="E45" s="124">
        <v>5.69</v>
      </c>
      <c r="F45" s="71">
        <v>5.5E-2</v>
      </c>
      <c r="G45" s="162">
        <f t="shared" si="4"/>
        <v>6.0029500000000002</v>
      </c>
      <c r="H45" s="58">
        <f t="shared" si="5"/>
        <v>0.13626618705035975</v>
      </c>
      <c r="I45" s="73">
        <v>6.95</v>
      </c>
      <c r="J45" s="80"/>
      <c r="K45" s="75">
        <f t="shared" si="6"/>
        <v>0</v>
      </c>
      <c r="L45" s="126" t="s">
        <v>24</v>
      </c>
    </row>
    <row r="46" spans="1:12" ht="15.6" x14ac:dyDescent="0.3">
      <c r="A46" s="164"/>
      <c r="B46" s="87" t="s">
        <v>90</v>
      </c>
      <c r="C46" s="88" t="s">
        <v>91</v>
      </c>
      <c r="D46" s="69" t="s">
        <v>92</v>
      </c>
      <c r="E46" s="124">
        <v>7.58</v>
      </c>
      <c r="F46" s="71">
        <v>5.5E-2</v>
      </c>
      <c r="G46" s="162">
        <f t="shared" si="4"/>
        <v>7.9968999999999992</v>
      </c>
      <c r="H46" s="58">
        <f t="shared" si="5"/>
        <v>0.10649162011173186</v>
      </c>
      <c r="I46" s="79">
        <v>8.9499999999999993</v>
      </c>
      <c r="J46" s="93"/>
      <c r="K46" s="75">
        <f t="shared" si="6"/>
        <v>0</v>
      </c>
      <c r="L46" s="126" t="s">
        <v>24</v>
      </c>
    </row>
    <row r="47" spans="1:12" ht="21" x14ac:dyDescent="0.3">
      <c r="A47" s="43" t="s">
        <v>93</v>
      </c>
      <c r="B47" s="82"/>
      <c r="C47" s="47"/>
      <c r="D47" s="44"/>
      <c r="E47" s="83"/>
      <c r="F47" s="46"/>
      <c r="G47" s="154"/>
      <c r="H47" s="48"/>
      <c r="I47" s="47"/>
      <c r="J47" s="47"/>
      <c r="K47" s="84"/>
      <c r="L47" s="51"/>
    </row>
    <row r="48" spans="1:12" ht="31.2" x14ac:dyDescent="0.3">
      <c r="A48" s="166"/>
      <c r="B48" s="127" t="s">
        <v>94</v>
      </c>
      <c r="C48" s="128" t="s">
        <v>95</v>
      </c>
      <c r="D48" s="129" t="s">
        <v>96</v>
      </c>
      <c r="E48" s="130">
        <v>9.48</v>
      </c>
      <c r="F48" s="64">
        <v>5.5E-2</v>
      </c>
      <c r="G48" s="161">
        <f t="shared" ref="G48:G50" si="7">E48*1.055</f>
        <v>10.0014</v>
      </c>
      <c r="H48" s="99">
        <f t="shared" ref="H48:H50" si="8">1-(G48/I48)</f>
        <v>0.16306276150627608</v>
      </c>
      <c r="I48" s="131">
        <v>11.95</v>
      </c>
      <c r="J48" s="66"/>
      <c r="K48" s="61">
        <f t="shared" ref="K48:K50" si="9">+J48*G48</f>
        <v>0</v>
      </c>
      <c r="L48" s="62" t="s">
        <v>97</v>
      </c>
    </row>
    <row r="49" spans="1:12" ht="31.2" x14ac:dyDescent="0.3">
      <c r="A49" s="164"/>
      <c r="B49" s="127" t="s">
        <v>98</v>
      </c>
      <c r="C49" s="128" t="s">
        <v>99</v>
      </c>
      <c r="D49" s="129" t="s">
        <v>96</v>
      </c>
      <c r="E49" s="130">
        <v>9.48</v>
      </c>
      <c r="F49" s="64">
        <v>5.5E-2</v>
      </c>
      <c r="G49" s="161">
        <f t="shared" si="7"/>
        <v>10.0014</v>
      </c>
      <c r="H49" s="99">
        <f t="shared" si="8"/>
        <v>0.16306276150627608</v>
      </c>
      <c r="I49" s="65">
        <v>11.95</v>
      </c>
      <c r="J49" s="66"/>
      <c r="K49" s="61">
        <f t="shared" si="9"/>
        <v>0</v>
      </c>
      <c r="L49" s="62" t="s">
        <v>97</v>
      </c>
    </row>
    <row r="50" spans="1:12" ht="31.2" x14ac:dyDescent="0.3">
      <c r="A50" s="164"/>
      <c r="B50" s="127" t="s">
        <v>100</v>
      </c>
      <c r="C50" s="128" t="s">
        <v>101</v>
      </c>
      <c r="D50" s="129" t="s">
        <v>96</v>
      </c>
      <c r="E50" s="130">
        <v>9.48</v>
      </c>
      <c r="F50" s="64">
        <v>5.5E-2</v>
      </c>
      <c r="G50" s="161">
        <f t="shared" si="7"/>
        <v>10.0014</v>
      </c>
      <c r="H50" s="99">
        <f t="shared" si="8"/>
        <v>0.16306276150627608</v>
      </c>
      <c r="I50" s="121">
        <v>11.95</v>
      </c>
      <c r="J50" s="66"/>
      <c r="K50" s="61">
        <f t="shared" si="9"/>
        <v>0</v>
      </c>
      <c r="L50" s="62" t="s">
        <v>97</v>
      </c>
    </row>
    <row r="51" spans="1:12" ht="21" x14ac:dyDescent="0.3">
      <c r="A51" s="132" t="s">
        <v>102</v>
      </c>
      <c r="B51" s="82"/>
      <c r="C51" s="47"/>
      <c r="D51" s="44"/>
      <c r="E51" s="83"/>
      <c r="F51" s="46"/>
      <c r="G51" s="154"/>
      <c r="H51" s="48"/>
      <c r="I51" s="47"/>
      <c r="J51" s="47"/>
      <c r="K51" s="84"/>
      <c r="L51" s="51"/>
    </row>
    <row r="52" spans="1:12" ht="15.6" x14ac:dyDescent="0.3">
      <c r="A52" s="167"/>
      <c r="B52" s="67" t="s">
        <v>103</v>
      </c>
      <c r="C52" s="123" t="s">
        <v>104</v>
      </c>
      <c r="D52" s="69" t="s">
        <v>105</v>
      </c>
      <c r="E52" s="124">
        <v>6.16</v>
      </c>
      <c r="F52" s="133">
        <v>5.5E-2</v>
      </c>
      <c r="G52" s="162">
        <f t="shared" ref="G52:G57" si="10">E52*1.055</f>
        <v>6.4988000000000001</v>
      </c>
      <c r="H52" s="58">
        <f t="shared" ref="H52:H57" si="11">1-(G52/I52)</f>
        <v>0.17736708860759498</v>
      </c>
      <c r="I52" s="92">
        <v>7.9</v>
      </c>
      <c r="J52" s="93"/>
      <c r="K52" s="61">
        <f t="shared" ref="K52:K57" si="12">+J52*G52</f>
        <v>0</v>
      </c>
      <c r="L52" s="62" t="s">
        <v>24</v>
      </c>
    </row>
    <row r="53" spans="1:12" ht="15.6" x14ac:dyDescent="0.3">
      <c r="A53" s="168"/>
      <c r="B53" s="67" t="s">
        <v>106</v>
      </c>
      <c r="C53" s="123" t="s">
        <v>107</v>
      </c>
      <c r="D53" s="69" t="s">
        <v>105</v>
      </c>
      <c r="E53" s="124">
        <v>6.16</v>
      </c>
      <c r="F53" s="133">
        <v>5.5E-2</v>
      </c>
      <c r="G53" s="162">
        <f t="shared" si="10"/>
        <v>6.4988000000000001</v>
      </c>
      <c r="H53" s="58">
        <f t="shared" si="11"/>
        <v>0.17736708860759498</v>
      </c>
      <c r="I53" s="73">
        <v>7.9</v>
      </c>
      <c r="J53" s="93"/>
      <c r="K53" s="61">
        <f t="shared" si="12"/>
        <v>0</v>
      </c>
      <c r="L53" s="69" t="s">
        <v>24</v>
      </c>
    </row>
    <row r="54" spans="1:12" ht="15.6" x14ac:dyDescent="0.3">
      <c r="A54" s="168"/>
      <c r="B54" s="67" t="s">
        <v>108</v>
      </c>
      <c r="C54" s="123" t="s">
        <v>109</v>
      </c>
      <c r="D54" s="69" t="s">
        <v>105</v>
      </c>
      <c r="E54" s="124">
        <v>6.16</v>
      </c>
      <c r="F54" s="133">
        <v>5.5E-2</v>
      </c>
      <c r="G54" s="162">
        <f t="shared" si="10"/>
        <v>6.4988000000000001</v>
      </c>
      <c r="H54" s="58">
        <f t="shared" si="11"/>
        <v>0.17736708860759498</v>
      </c>
      <c r="I54" s="73">
        <v>7.9</v>
      </c>
      <c r="J54" s="93"/>
      <c r="K54" s="61">
        <f t="shared" si="12"/>
        <v>0</v>
      </c>
      <c r="L54" s="69" t="s">
        <v>24</v>
      </c>
    </row>
    <row r="55" spans="1:12" ht="15.6" x14ac:dyDescent="0.3">
      <c r="A55" s="168"/>
      <c r="B55" s="87" t="s">
        <v>110</v>
      </c>
      <c r="C55" s="88" t="s">
        <v>111</v>
      </c>
      <c r="D55" s="113" t="s">
        <v>105</v>
      </c>
      <c r="E55" s="124">
        <v>6.16</v>
      </c>
      <c r="F55" s="133">
        <v>5.5E-2</v>
      </c>
      <c r="G55" s="162">
        <f t="shared" si="10"/>
        <v>6.4988000000000001</v>
      </c>
      <c r="H55" s="58">
        <f t="shared" si="11"/>
        <v>0.23543529411764708</v>
      </c>
      <c r="I55" s="73">
        <v>8.5</v>
      </c>
      <c r="J55" s="93"/>
      <c r="K55" s="61">
        <f t="shared" si="12"/>
        <v>0</v>
      </c>
      <c r="L55" s="69" t="s">
        <v>24</v>
      </c>
    </row>
    <row r="56" spans="1:12" ht="15.6" x14ac:dyDescent="0.3">
      <c r="A56" s="168"/>
      <c r="B56" s="67" t="s">
        <v>112</v>
      </c>
      <c r="C56" s="134" t="s">
        <v>113</v>
      </c>
      <c r="D56" s="69" t="s">
        <v>105</v>
      </c>
      <c r="E56" s="124">
        <v>6.16</v>
      </c>
      <c r="F56" s="133">
        <v>5.5E-2</v>
      </c>
      <c r="G56" s="162">
        <f t="shared" si="10"/>
        <v>6.4988000000000001</v>
      </c>
      <c r="H56" s="58">
        <f t="shared" si="11"/>
        <v>0.17736708860759498</v>
      </c>
      <c r="I56" s="73">
        <v>7.9</v>
      </c>
      <c r="J56" s="93"/>
      <c r="K56" s="75">
        <f t="shared" si="12"/>
        <v>0</v>
      </c>
      <c r="L56" s="69" t="s">
        <v>24</v>
      </c>
    </row>
    <row r="57" spans="1:12" ht="15.6" x14ac:dyDescent="0.3">
      <c r="A57" s="169"/>
      <c r="B57" s="52" t="s">
        <v>114</v>
      </c>
      <c r="C57" s="135" t="s">
        <v>115</v>
      </c>
      <c r="D57" s="62" t="s">
        <v>105</v>
      </c>
      <c r="E57" s="124">
        <v>6.16</v>
      </c>
      <c r="F57" s="136">
        <v>5.5E-2</v>
      </c>
      <c r="G57" s="161">
        <f t="shared" si="10"/>
        <v>6.4988000000000001</v>
      </c>
      <c r="H57" s="99">
        <f t="shared" si="11"/>
        <v>0.17736708860759498</v>
      </c>
      <c r="I57" s="121">
        <v>7.9</v>
      </c>
      <c r="J57" s="66"/>
      <c r="K57" s="61">
        <f t="shared" si="12"/>
        <v>0</v>
      </c>
      <c r="L57" s="62" t="s">
        <v>24</v>
      </c>
    </row>
    <row r="58" spans="1:12" ht="21" x14ac:dyDescent="0.3">
      <c r="A58" s="132" t="s">
        <v>116</v>
      </c>
      <c r="B58" s="137"/>
      <c r="C58" s="138"/>
      <c r="D58" s="139"/>
      <c r="E58" s="140"/>
      <c r="F58" s="141"/>
      <c r="G58" s="156"/>
      <c r="H58" s="142"/>
      <c r="I58" s="138"/>
      <c r="J58" s="138"/>
      <c r="K58" s="143"/>
      <c r="L58" s="144"/>
    </row>
    <row r="59" spans="1:12" ht="15.6" x14ac:dyDescent="0.3">
      <c r="A59" s="170"/>
      <c r="B59" s="145"/>
      <c r="C59" s="146" t="s">
        <v>117</v>
      </c>
      <c r="D59" s="147" t="s">
        <v>118</v>
      </c>
      <c r="E59" s="120">
        <v>24.74</v>
      </c>
      <c r="F59" s="64">
        <v>5.5E-2</v>
      </c>
      <c r="G59" s="161">
        <v>23.9</v>
      </c>
      <c r="H59" s="148">
        <f t="shared" ref="H59:H60" si="13">1-(G59/I59)</f>
        <v>0.20306768922974328</v>
      </c>
      <c r="I59" s="59">
        <v>29.99</v>
      </c>
      <c r="J59" s="149"/>
      <c r="K59" s="57">
        <f t="shared" ref="K59:K60" si="14">+J59*G59</f>
        <v>0</v>
      </c>
      <c r="L59" s="149" t="s">
        <v>24</v>
      </c>
    </row>
    <row r="60" spans="1:12" ht="15.6" x14ac:dyDescent="0.3">
      <c r="A60" s="168"/>
      <c r="B60" s="145"/>
      <c r="C60" s="146" t="s">
        <v>119</v>
      </c>
      <c r="D60" s="150" t="s">
        <v>120</v>
      </c>
      <c r="E60" s="125">
        <v>16.2</v>
      </c>
      <c r="F60" s="71">
        <v>5.5E-2</v>
      </c>
      <c r="G60" s="162">
        <v>37.99</v>
      </c>
      <c r="H60" s="151">
        <f t="shared" si="13"/>
        <v>0.15559013114025333</v>
      </c>
      <c r="I60" s="152">
        <v>44.99</v>
      </c>
      <c r="J60" s="126"/>
      <c r="K60" s="72">
        <f t="shared" si="14"/>
        <v>0</v>
      </c>
      <c r="L60" s="126" t="s">
        <v>97</v>
      </c>
    </row>
    <row r="61" spans="1:12" ht="15.6" x14ac:dyDescent="0.3">
      <c r="A61" s="169"/>
      <c r="B61" s="145"/>
      <c r="C61" s="146"/>
      <c r="D61" s="147"/>
      <c r="E61" s="120"/>
      <c r="F61" s="64"/>
      <c r="G61" s="155"/>
      <c r="H61" s="148"/>
      <c r="I61" s="59"/>
      <c r="J61" s="149"/>
      <c r="K61" s="57"/>
      <c r="L61" s="149"/>
    </row>
    <row r="62" spans="1:12" ht="14.4" x14ac:dyDescent="0.3">
      <c r="E62" s="10"/>
      <c r="G62" s="10"/>
      <c r="H62" s="10"/>
      <c r="I62" s="10"/>
      <c r="J62" s="10"/>
    </row>
    <row r="63" spans="1:12" ht="14.4" x14ac:dyDescent="0.3">
      <c r="E63" s="10" t="s">
        <v>121</v>
      </c>
      <c r="G63" s="10"/>
      <c r="H63" s="10"/>
      <c r="I63" s="10"/>
      <c r="J63" s="10">
        <f>SUM(J17:J57)</f>
        <v>0</v>
      </c>
    </row>
    <row r="64" spans="1:12" ht="14.4" x14ac:dyDescent="0.3">
      <c r="E64" s="10" t="s">
        <v>122</v>
      </c>
      <c r="G64" s="10"/>
      <c r="H64" s="10"/>
      <c r="I64" s="10"/>
      <c r="K64" s="153">
        <f>SUM(K17:K57)</f>
        <v>0</v>
      </c>
    </row>
    <row r="65" spans="5:11" ht="14.4" x14ac:dyDescent="0.3">
      <c r="E65" s="10"/>
      <c r="G65" s="10"/>
      <c r="H65" s="10"/>
      <c r="I65" s="10"/>
      <c r="K65" s="10"/>
    </row>
  </sheetData>
  <mergeCells count="5">
    <mergeCell ref="A17:A20"/>
    <mergeCell ref="A37:A46"/>
    <mergeCell ref="A48:A50"/>
    <mergeCell ref="A52:A57"/>
    <mergeCell ref="A59:A61"/>
  </mergeCells>
  <dataValidations count="1">
    <dataValidation type="list" allowBlank="1" showErrorMessage="1" sqref="K65" xr:uid="{00000000-0002-0000-0000-000000000000}">
      <formula1>"2%,4%,6%,7%,8%,pas de remise"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Top vente 2024 PG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Mesognon-Balaska, Caroline</cp:lastModifiedBy>
  <dcterms:created xsi:type="dcterms:W3CDTF">2021-08-27T10:17:26Z</dcterms:created>
  <dcterms:modified xsi:type="dcterms:W3CDTF">2024-06-26T12:41:44Z</dcterms:modified>
</cp:coreProperties>
</file>